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urce 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<sst xmlns="http://schemas.openxmlformats.org/spreadsheetml/2006/main" count="107" uniqueCount="43">
  <si>
    <t xml:space="preserve">Phase 1 — Qualification &amp; First Article (6 months)</t>
  </si>
  <si>
    <t xml:space="preserve">Name</t>
  </si>
  <si>
    <t xml:space="preserve">Role</t>
  </si>
  <si>
    <t xml:space="preserve">Location</t>
  </si>
  <si>
    <t xml:space="preserve">FTE %</t>
  </si>
  <si>
    <t xml:space="preserve">Phase Hours</t>
  </si>
  <si>
    <t xml:space="preserve">Phase Cost</t>
  </si>
  <si>
    <t xml:space="preserve">Blended Rate (computed)</t>
  </si>
  <si>
    <t xml:space="preserve">C. Tyrrell</t>
  </si>
  <si>
    <t xml:space="preserve">Program Manager</t>
  </si>
  <si>
    <t xml:space="preserve">Onshore (US)</t>
  </si>
  <si>
    <t xml:space="preserve">100%</t>
  </si>
  <si>
    <t xml:space="preserve">R. Kessler</t>
  </si>
  <si>
    <t xml:space="preserve">Quality Engineering Lead (AS9100 QMS Owner)</t>
  </si>
  <si>
    <t xml:space="preserve">M. Osei</t>
  </si>
  <si>
    <t xml:space="preserve">Manufacturing Engineer</t>
  </si>
  <si>
    <t xml:space="preserve">L. Vance</t>
  </si>
  <si>
    <t xml:space="preserve">Materials / NDT Engineer</t>
  </si>
  <si>
    <t xml:space="preserve">80%</t>
  </si>
  <si>
    <t xml:space="preserve">A. Whitfield (Phase 1 only)</t>
  </si>
  <si>
    <t xml:space="preserve">Tooling Engineer</t>
  </si>
  <si>
    <t xml:space="preserve">S. Pham</t>
  </si>
  <si>
    <t xml:space="preserve">Supplier Quality Engineer (PPAP)</t>
  </si>
  <si>
    <t xml:space="preserve">60%</t>
  </si>
  <si>
    <t xml:space="preserve">D. Okafor</t>
  </si>
  <si>
    <t xml:space="preserve">Program Coordinator</t>
  </si>
  <si>
    <t xml:space="preserve">50%</t>
  </si>
  <si>
    <t xml:space="preserve">K. Rutherford</t>
  </si>
  <si>
    <t xml:space="preserve">Manufacturing Technician (Composite Layup)</t>
  </si>
  <si>
    <t xml:space="preserve">B. Solis</t>
  </si>
  <si>
    <t xml:space="preserve">Quality Inspector</t>
  </si>
  <si>
    <t xml:space="preserve">Total Phase 1 Labor</t>
  </si>
  <si>
    <t xml:space="preserve">Phase 2 — Production Ramp &amp; Steady-State (12 months)</t>
  </si>
  <si>
    <t xml:space="preserve">J. Ferraro (Phase 2 only)</t>
  </si>
  <si>
    <t xml:space="preserve">MRB Chair / Sr. Quality Engineer</t>
  </si>
  <si>
    <t xml:space="preserve">40%</t>
  </si>
  <si>
    <t xml:space="preserve">T. Alvarado (Phase 2 only)</t>
  </si>
  <si>
    <t xml:space="preserve">C. Okwuosa (Phase 2 only)</t>
  </si>
  <si>
    <t xml:space="preserve">N. Vasquez (Phase 2 only)</t>
  </si>
  <si>
    <t xml:space="preserve">R. Bianchi (Phase 2 only)</t>
  </si>
  <si>
    <t xml:space="preserve">Buyer / Procurement Specialist</t>
  </si>
  <si>
    <t xml:space="preserve">Total Phase 2 Labor</t>
  </si>
  <si>
    <t xml:space="preserve">Total Program Labor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</si>
</sst>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2"/>
    <col collapsed="false" customWidth="true" hidden="false" outlineLevel="0" max="3" min="3" style="1" width="14"/>
    <col collapsed="false" customWidth="true" hidden="false" outlineLevel="0" max="4" min="4" style="1" width="8"/>
    <col collapsed="false" customWidth="true" hidden="false" outlineLevel="0" max="5" min="5" style="1" width="12"/>
    <col collapsed="false" customWidth="true" hidden="false" outlineLevel="0" max="6" min="6" style="1" width="14"/>
    <col collapsed="false" customWidth="true" hidden="false" outlineLevel="0" max="7" min="7" style="1" width="20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1" t="s">
        <v>10</v>
      </c>
      <c r="D3" s="1" t="s">
        <v>11</v>
      </c>
      <c r="E3" s="1" t="n">
        <v>1040</v>
      </c>
      <c r="F3" s="4" t="n">
        <v>120000</v>
      </c>
      <c r="G3" s="5" t="n">
        <f aca="false">F3/E3</f>
        <v>115.384615384615</v>
      </c>
    </row>
    <row r="4" customFormat="false" ht="15" hidden="false" customHeight="false" outlineLevel="0" collapsed="false">
      <c r="A4" s="1" t="s">
        <v>12</v>
      </c>
      <c r="B4" s="1" t="s">
        <v>13</v>
      </c>
      <c r="C4" s="1" t="s">
        <v>10</v>
      </c>
      <c r="D4" s="1" t="s">
        <v>11</v>
      </c>
      <c r="E4" s="1" t="n">
        <v>1040</v>
      </c>
      <c r="F4" s="4" t="n">
        <v>110000</v>
      </c>
      <c r="G4" s="5" t="n">
        <f aca="false">F4/E4</f>
        <v>105.769230769231</v>
      </c>
    </row>
    <row r="5" customFormat="false" ht="15" hidden="false" customHeight="false" outlineLevel="0" collapsed="false">
      <c r="A5" s="1" t="s">
        <v>14</v>
      </c>
      <c r="B5" s="1" t="s">
        <v>15</v>
      </c>
      <c r="C5" s="1" t="s">
        <v>10</v>
      </c>
      <c r="D5" s="1" t="s">
        <v>11</v>
      </c>
      <c r="E5" s="1" t="n">
        <v>1040</v>
      </c>
      <c r="F5" s="4" t="n">
        <v>100000</v>
      </c>
      <c r="G5" s="5" t="n">
        <f aca="false">F5/E5</f>
        <v>96.1538461538462</v>
      </c>
    </row>
    <row r="6" customFormat="false" ht="15" hidden="false" customHeight="false" outlineLevel="0" collapsed="false">
      <c r="A6" s="1" t="s">
        <v>16</v>
      </c>
      <c r="B6" s="1" t="s">
        <v>17</v>
      </c>
      <c r="C6" s="1" t="s">
        <v>10</v>
      </c>
      <c r="D6" s="1" t="s">
        <v>18</v>
      </c>
      <c r="E6" s="1" t="n">
        <v>832</v>
      </c>
      <c r="F6" s="4" t="n">
        <v>90000</v>
      </c>
      <c r="G6" s="5" t="n">
        <f aca="false">F6/E6</f>
        <v>108.173076923077</v>
      </c>
    </row>
    <row r="7" customFormat="false" ht="15" hidden="false" customHeight="false" outlineLevel="0" collapsed="false">
      <c r="A7" s="1" t="s">
        <v>19</v>
      </c>
      <c r="B7" s="1" t="s">
        <v>20</v>
      </c>
      <c r="C7" s="1" t="s">
        <v>10</v>
      </c>
      <c r="D7" s="1" t="s">
        <v>11</v>
      </c>
      <c r="E7" s="1" t="n">
        <v>1040</v>
      </c>
      <c r="F7" s="4" t="n">
        <v>90000</v>
      </c>
      <c r="G7" s="5" t="n">
        <f aca="false">F7/E7</f>
        <v>86.5384615384615</v>
      </c>
    </row>
    <row r="8" customFormat="false" ht="15" hidden="false" customHeight="false" outlineLevel="0" collapsed="false">
      <c r="A8" s="1" t="s">
        <v>21</v>
      </c>
      <c r="B8" s="1" t="s">
        <v>22</v>
      </c>
      <c r="C8" s="1" t="s">
        <v>10</v>
      </c>
      <c r="D8" s="1" t="s">
        <v>23</v>
      </c>
      <c r="E8" s="1" t="n">
        <v>624</v>
      </c>
      <c r="F8" s="4" t="n">
        <v>60000</v>
      </c>
      <c r="G8" s="5" t="n">
        <f aca="false">F8/E8</f>
        <v>96.1538461538462</v>
      </c>
    </row>
    <row r="9" customFormat="false" ht="15" hidden="false" customHeight="false" outlineLevel="0" collapsed="false">
      <c r="A9" s="1" t="s">
        <v>24</v>
      </c>
      <c r="B9" s="1" t="s">
        <v>25</v>
      </c>
      <c r="C9" s="1" t="s">
        <v>10</v>
      </c>
      <c r="D9" s="1" t="s">
        <v>26</v>
      </c>
      <c r="E9" s="1" t="n">
        <v>520</v>
      </c>
      <c r="F9" s="4" t="n">
        <v>40000</v>
      </c>
      <c r="G9" s="5" t="n">
        <f aca="false">F9/E9</f>
        <v>76.9230769230769</v>
      </c>
    </row>
    <row r="10" customFormat="false" ht="15" hidden="false" customHeight="false" outlineLevel="0" collapsed="false">
      <c r="A10" s="1" t="s">
        <v>27</v>
      </c>
      <c r="B10" s="1" t="s">
        <v>28</v>
      </c>
      <c r="C10" s="1" t="s">
        <v>10</v>
      </c>
      <c r="D10" s="1" t="s">
        <v>11</v>
      </c>
      <c r="E10" s="1" t="n">
        <v>1040</v>
      </c>
      <c r="F10" s="4" t="n">
        <v>70000</v>
      </c>
      <c r="G10" s="5" t="n">
        <f aca="false">F10/E10</f>
        <v>67.3076923076923</v>
      </c>
    </row>
    <row r="11" customFormat="false" ht="15" hidden="false" customHeight="false" outlineLevel="0" collapsed="false">
      <c r="A11" s="1" t="s">
        <v>29</v>
      </c>
      <c r="B11" s="1" t="s">
        <v>30</v>
      </c>
      <c r="C11" s="1" t="s">
        <v>10</v>
      </c>
      <c r="D11" s="1" t="s">
        <v>11</v>
      </c>
      <c r="E11" s="1" t="n">
        <v>1040</v>
      </c>
      <c r="F11" s="4" t="n">
        <v>75000</v>
      </c>
      <c r="G11" s="5" t="n">
        <f aca="false">F11/E11</f>
        <v>72.1153846153846</v>
      </c>
    </row>
    <row r="12" customFormat="false" ht="15" hidden="false" customHeight="false" outlineLevel="0" collapsed="false">
      <c r="A12" s="6" t="s">
        <v>31</v>
      </c>
      <c r="B12" s="6"/>
      <c r="C12" s="6"/>
      <c r="D12" s="6"/>
      <c r="E12" s="6"/>
      <c r="F12" s="7" t="n">
        <f aca="false">SUM(F3:F11)</f>
        <v>755000</v>
      </c>
      <c r="G12" s="6"/>
    </row>
    <row r="13" customFormat="false" ht="15" hidden="false" customHeight="false" outlineLevel="0" collapsed="false">
      <c r="A13" s="1" t="s">
        <v>32</v>
      </c>
    </row>
    <row r="14" customFormat="false" ht="15" hidden="false" customHeight="false" outlineLevel="0" collapsed="false">
      <c r="A14" s="2"/>
    </row>
    <row r="15" customFormat="false" ht="15" hidden="false" customHeight="false" outlineLevel="0" collapsed="false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</row>
    <row r="16" customFormat="false" ht="15" hidden="false" customHeight="false" outlineLevel="0" collapsed="false">
      <c r="A16" s="1" t="s">
        <v>8</v>
      </c>
      <c r="B16" s="1" t="s">
        <v>9</v>
      </c>
      <c r="C16" s="1" t="s">
        <v>10</v>
      </c>
      <c r="D16" s="1" t="s">
        <v>11</v>
      </c>
      <c r="E16" s="1" t="n">
        <v>2080</v>
      </c>
      <c r="F16" s="4" t="n">
        <v>240000</v>
      </c>
      <c r="G16" s="5" t="n">
        <f aca="false">F16/E16</f>
        <v>115.384615384615</v>
      </c>
    </row>
    <row r="17" customFormat="false" ht="15" hidden="false" customHeight="false" outlineLevel="0" collapsed="false">
      <c r="A17" s="1" t="s">
        <v>12</v>
      </c>
      <c r="B17" s="1" t="s">
        <v>13</v>
      </c>
      <c r="C17" s="1" t="s">
        <v>10</v>
      </c>
      <c r="D17" s="1" t="s">
        <v>11</v>
      </c>
      <c r="E17" s="1" t="n">
        <v>2080</v>
      </c>
      <c r="F17" s="4" t="n">
        <v>220000</v>
      </c>
      <c r="G17" s="5" t="n">
        <f aca="false">F17/E17</f>
        <v>105.769230769231</v>
      </c>
    </row>
    <row r="18" customFormat="false" ht="15" hidden="false" customHeight="false" outlineLevel="0" collapsed="false">
      <c r="A18" s="1" t="s">
        <v>14</v>
      </c>
      <c r="B18" s="1" t="s">
        <v>15</v>
      </c>
      <c r="C18" s="1" t="s">
        <v>10</v>
      </c>
      <c r="D18" s="1" t="s">
        <v>11</v>
      </c>
      <c r="E18" s="1" t="n">
        <v>2080</v>
      </c>
      <c r="F18" s="4" t="n">
        <v>200000</v>
      </c>
      <c r="G18" s="5" t="n">
        <f aca="false">F18/E18</f>
        <v>96.1538461538462</v>
      </c>
    </row>
    <row r="19" customFormat="false" ht="15" hidden="false" customHeight="false" outlineLevel="0" collapsed="false">
      <c r="A19" s="1" t="s">
        <v>16</v>
      </c>
      <c r="B19" s="1" t="s">
        <v>17</v>
      </c>
      <c r="C19" s="1" t="s">
        <v>10</v>
      </c>
      <c r="D19" s="1" t="s">
        <v>26</v>
      </c>
      <c r="E19" s="1" t="n">
        <v>1040</v>
      </c>
      <c r="F19" s="4" t="n">
        <v>120000</v>
      </c>
      <c r="G19" s="5" t="n">
        <f aca="false">F19/E19</f>
        <v>115.384615384615</v>
      </c>
    </row>
    <row r="20" customFormat="false" ht="15" hidden="false" customHeight="false" outlineLevel="0" collapsed="false">
      <c r="A20" s="1" t="s">
        <v>33</v>
      </c>
      <c r="B20" s="1" t="s">
        <v>34</v>
      </c>
      <c r="C20" s="1" t="s">
        <v>10</v>
      </c>
      <c r="D20" s="1" t="s">
        <v>35</v>
      </c>
      <c r="E20" s="1" t="n">
        <v>832</v>
      </c>
      <c r="F20" s="4" t="n">
        <v>90000</v>
      </c>
      <c r="G20" s="5" t="n">
        <f aca="false">F20/E20</f>
        <v>108.173076923077</v>
      </c>
    </row>
    <row r="21" customFormat="false" ht="15" hidden="false" customHeight="false" outlineLevel="0" collapsed="false">
      <c r="A21" s="1" t="s">
        <v>21</v>
      </c>
      <c r="B21" s="1" t="s">
        <v>22</v>
      </c>
      <c r="C21" s="1" t="s">
        <v>10</v>
      </c>
      <c r="D21" s="1" t="s">
        <v>11</v>
      </c>
      <c r="E21" s="1" t="n">
        <v>2080</v>
      </c>
      <c r="F21" s="4" t="n">
        <v>150000</v>
      </c>
      <c r="G21" s="5" t="n">
        <f aca="false">F21/E21</f>
        <v>72.1153846153846</v>
      </c>
    </row>
    <row r="22" customFormat="false" ht="15" hidden="false" customHeight="false" outlineLevel="0" collapsed="false">
      <c r="A22" s="1" t="s">
        <v>24</v>
      </c>
      <c r="B22" s="1" t="s">
        <v>25</v>
      </c>
      <c r="C22" s="1" t="s">
        <v>10</v>
      </c>
      <c r="D22" s="1" t="s">
        <v>26</v>
      </c>
      <c r="E22" s="1" t="n">
        <v>1040</v>
      </c>
      <c r="F22" s="4" t="n">
        <v>80000</v>
      </c>
      <c r="G22" s="5" t="n">
        <f aca="false">F22/E22</f>
        <v>76.9230769230769</v>
      </c>
    </row>
    <row r="23" customFormat="false" ht="15" hidden="false" customHeight="false" outlineLevel="0" collapsed="false">
      <c r="A23" s="1" t="s">
        <v>27</v>
      </c>
      <c r="B23" s="1" t="s">
        <v>28</v>
      </c>
      <c r="C23" s="1" t="s">
        <v>10</v>
      </c>
      <c r="D23" s="1" t="s">
        <v>11</v>
      </c>
      <c r="E23" s="1" t="n">
        <v>2080</v>
      </c>
      <c r="F23" s="4" t="n">
        <v>150000</v>
      </c>
      <c r="G23" s="5" t="n">
        <f aca="false">F23/E23</f>
        <v>72.1153846153846</v>
      </c>
    </row>
    <row r="24" customFormat="false" ht="15" hidden="false" customHeight="false" outlineLevel="0" collapsed="false">
      <c r="A24" s="1" t="s">
        <v>29</v>
      </c>
      <c r="B24" s="1" t="s">
        <v>30</v>
      </c>
      <c r="C24" s="1" t="s">
        <v>10</v>
      </c>
      <c r="D24" s="1" t="s">
        <v>11</v>
      </c>
      <c r="E24" s="1" t="n">
        <v>2080</v>
      </c>
      <c r="F24" s="4" t="n">
        <v>160000</v>
      </c>
      <c r="G24" s="5" t="n">
        <f aca="false">F24/E24</f>
        <v>76.9230769230769</v>
      </c>
    </row>
    <row r="25" customFormat="false" ht="15" hidden="false" customHeight="false" outlineLevel="0" collapsed="false">
      <c r="A25" s="1" t="s">
        <v>36</v>
      </c>
      <c r="B25" s="1" t="s">
        <v>28</v>
      </c>
      <c r="C25" s="1" t="s">
        <v>10</v>
      </c>
      <c r="D25" s="1" t="s">
        <v>11</v>
      </c>
      <c r="E25" s="1" t="n">
        <v>2080</v>
      </c>
      <c r="F25" s="4" t="n">
        <v>150000</v>
      </c>
      <c r="G25" s="5" t="n">
        <f aca="false">F25/E25</f>
        <v>72.1153846153846</v>
      </c>
    </row>
    <row r="26" customFormat="false" ht="15" hidden="false" customHeight="false" outlineLevel="0" collapsed="false">
      <c r="A26" s="1" t="s">
        <v>37</v>
      </c>
      <c r="B26" s="1" t="s">
        <v>28</v>
      </c>
      <c r="C26" s="1" t="s">
        <v>10</v>
      </c>
      <c r="D26" s="1" t="s">
        <v>11</v>
      </c>
      <c r="E26" s="1" t="n">
        <v>2080</v>
      </c>
      <c r="F26" s="4" t="n">
        <v>150000</v>
      </c>
      <c r="G26" s="5" t="n">
        <f aca="false">F26/E26</f>
        <v>72.1153846153846</v>
      </c>
    </row>
    <row r="27" customFormat="false" ht="15" hidden="false" customHeight="false" outlineLevel="0" collapsed="false">
      <c r="A27" s="1" t="s">
        <v>38</v>
      </c>
      <c r="B27" s="1" t="s">
        <v>30</v>
      </c>
      <c r="C27" s="1" t="s">
        <v>10</v>
      </c>
      <c r="D27" s="1" t="s">
        <v>11</v>
      </c>
      <c r="E27" s="1" t="n">
        <v>2080</v>
      </c>
      <c r="F27" s="4" t="n">
        <v>160000</v>
      </c>
      <c r="G27" s="5" t="n">
        <f aca="false">F27/E27</f>
        <v>76.9230769230769</v>
      </c>
    </row>
    <row r="28" customFormat="false" ht="15" hidden="false" customHeight="false" outlineLevel="0" collapsed="false">
      <c r="A28" s="1" t="s">
        <v>39</v>
      </c>
      <c r="B28" s="1" t="s">
        <v>40</v>
      </c>
      <c r="C28" s="1" t="s">
        <v>10</v>
      </c>
      <c r="D28" s="1" t="s">
        <v>23</v>
      </c>
      <c r="E28" s="1" t="n">
        <v>1248</v>
      </c>
      <c r="F28" s="4" t="n">
        <v>85000</v>
      </c>
      <c r="G28" s="5" t="n">
        <f aca="false">F28/E28</f>
        <v>68.1089743589744</v>
      </c>
    </row>
    <row r="29" customFormat="false" ht="15" hidden="false" customHeight="false" outlineLevel="0" collapsed="false">
      <c r="A29" s="6" t="s">
        <v>41</v>
      </c>
      <c r="B29" s="6"/>
      <c r="C29" s="6"/>
      <c r="D29" s="6"/>
      <c r="E29" s="6"/>
      <c r="F29" s="7" t="n">
        <f aca="false">SUM(F16:F28)</f>
        <v>1955000</v>
      </c>
      <c r="G29" s="6"/>
    </row>
    <row r="30" customFormat="false" ht="15" hidden="false" customHeight="false" outlineLevel="0" collapsed="false">
      <c r="A30" s="1" t="s">
        <v>42</v>
      </c>
      <c r="F30" s="4" t="n">
        <f aca="false">F12+F29</f>
        <v>2710000</v>
      </c>
    </row>
    <row r="31" customFormat="false" ht="15" hidden="false" customHeight="false" outlineLevel="0" collapsed="false">
      <c r="A31" s="6"/>
      <c r="B31" s="6"/>
      <c r="C31" s="6"/>
      <c r="D31" s="6"/>
      <c r="E31" s="6"/>
      <c r="F31" s="7"/>
      <c r="G31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2026-07-15T07:54:53Z</dcterms:created>
  <dc:creator>openpyxl</dc:creator>
  <dc:description/>
  <dc:language>en-US</dc:language>
  <cp:lastModifiedBy/>
  <dcterms:modified xsi:type="dcterms:W3CDTF">2026-07-15T07:54:53Z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